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00" yWindow="120" windowWidth="9792" windowHeight="7608"/>
  </bookViews>
  <sheets>
    <sheet name="Hoja1" sheetId="1" r:id="rId1"/>
    <sheet name="Hoja2" sheetId="2" r:id="rId2"/>
    <sheet name="Hoja3" sheetId="3" r:id="rId3"/>
  </sheets>
  <definedNames>
    <definedName name="_xlnm.Print_Area" localSheetId="0">Hoja1!$A$1:$K$152</definedName>
  </definedNames>
  <calcPr calcId="125725"/>
</workbook>
</file>

<file path=xl/calcChain.xml><?xml version="1.0" encoding="utf-8"?>
<calcChain xmlns="http://schemas.openxmlformats.org/spreadsheetml/2006/main">
  <c r="K150" i="1"/>
  <c r="G145"/>
  <c r="G144"/>
  <c r="G143"/>
  <c r="G142"/>
  <c r="F36"/>
  <c r="F134"/>
  <c r="F133"/>
  <c r="F132"/>
  <c r="F131"/>
  <c r="F130"/>
  <c r="F127"/>
  <c r="F31"/>
  <c r="F126"/>
  <c r="F125"/>
  <c r="F124"/>
  <c r="F123"/>
  <c r="F122"/>
  <c r="F121"/>
  <c r="F120"/>
  <c r="F119"/>
  <c r="F117"/>
  <c r="F116"/>
  <c r="F115"/>
  <c r="F114"/>
  <c r="F113"/>
  <c r="F112"/>
  <c r="F111"/>
  <c r="F110"/>
  <c r="F109"/>
  <c r="F108"/>
  <c r="F107"/>
  <c r="F105"/>
  <c r="F104"/>
  <c r="F103"/>
  <c r="F102"/>
  <c r="F101"/>
  <c r="F100"/>
  <c r="F99"/>
  <c r="F98"/>
  <c r="F97"/>
  <c r="F86"/>
  <c r="F85"/>
  <c r="F84"/>
  <c r="F83"/>
  <c r="F82"/>
  <c r="F81"/>
  <c r="F80"/>
  <c r="F95"/>
  <c r="F94"/>
  <c r="F93"/>
  <c r="F92"/>
  <c r="F91"/>
  <c r="F90"/>
  <c r="F89"/>
  <c r="F79"/>
  <c r="F78"/>
  <c r="F74"/>
  <c r="F73"/>
  <c r="F72"/>
  <c r="F71"/>
  <c r="F70"/>
  <c r="F69"/>
  <c r="F68"/>
  <c r="F67"/>
  <c r="F66"/>
  <c r="F65"/>
  <c r="F64"/>
  <c r="F59"/>
  <c r="F27"/>
  <c r="F26"/>
  <c r="F37"/>
  <c r="F55"/>
  <c r="F54"/>
  <c r="F53"/>
  <c r="F56"/>
  <c r="F52"/>
  <c r="F51"/>
  <c r="F50"/>
  <c r="F49"/>
  <c r="F48"/>
  <c r="F46"/>
  <c r="F42"/>
  <c r="F41"/>
  <c r="F40"/>
  <c r="F39"/>
  <c r="F38"/>
  <c r="F35"/>
  <c r="F34"/>
  <c r="F33"/>
  <c r="F32"/>
  <c r="F30"/>
  <c r="F25"/>
  <c r="F24"/>
  <c r="F23"/>
  <c r="F22"/>
  <c r="F21"/>
  <c r="F20"/>
  <c r="F19"/>
  <c r="F18"/>
  <c r="G28" l="1"/>
  <c r="G147"/>
  <c r="F87"/>
  <c r="F28"/>
  <c r="F57"/>
  <c r="G57"/>
  <c r="F128"/>
  <c r="G87"/>
  <c r="G128"/>
  <c r="F135"/>
  <c r="G44"/>
  <c r="F44"/>
  <c r="G137" l="1"/>
  <c r="G150" s="1"/>
  <c r="F137"/>
  <c r="F150" s="1"/>
</calcChain>
</file>

<file path=xl/sharedStrings.xml><?xml version="1.0" encoding="utf-8"?>
<sst xmlns="http://schemas.openxmlformats.org/spreadsheetml/2006/main" count="143" uniqueCount="139">
  <si>
    <t>parasols</t>
  </si>
  <si>
    <t>bases parasols</t>
  </si>
  <si>
    <t>preu unitari</t>
  </si>
  <si>
    <t>unitats recomanades</t>
  </si>
  <si>
    <t xml:space="preserve">preu lot </t>
  </si>
  <si>
    <t>mobles i tapissats:  norma UNE-EN 1021:2006</t>
  </si>
  <si>
    <t>penjadors de peu</t>
  </si>
  <si>
    <t>cartellera interior</t>
  </si>
  <si>
    <t>escombreta lavabos</t>
  </si>
  <si>
    <t>dispensador consumibles wc</t>
  </si>
  <si>
    <t>paraigüer</t>
  </si>
  <si>
    <t>paparera interior</t>
  </si>
  <si>
    <t>paperera exterior</t>
  </si>
  <si>
    <t>tpv</t>
  </si>
  <si>
    <t>tirador de cervesa</t>
  </si>
  <si>
    <t>cafetera de 3 grups</t>
  </si>
  <si>
    <t xml:space="preserve">Molinet </t>
  </si>
  <si>
    <t xml:space="preserve">Torradora </t>
  </si>
  <si>
    <t xml:space="preserve">Forn de microones </t>
  </si>
  <si>
    <t xml:space="preserve">Vitrina de tapes </t>
  </si>
  <si>
    <t>Màquina de fer gel</t>
  </si>
  <si>
    <t>vitrines fredes</t>
  </si>
  <si>
    <t>Conservador de fregits</t>
  </si>
  <si>
    <t>Armari de vins</t>
  </si>
  <si>
    <t xml:space="preserve"> </t>
  </si>
  <si>
    <t>armaris per vaixella i Coberts</t>
  </si>
  <si>
    <t>armaris taquilla per Empleats</t>
  </si>
  <si>
    <t>Ganivet pelador.</t>
  </si>
  <si>
    <t xml:space="preserve">Ganivet ample </t>
  </si>
  <si>
    <t>Ganivet de filetejar</t>
  </si>
  <si>
    <t>ganivet Santoku</t>
  </si>
  <si>
    <t>Ganivet de formatges, etc ...</t>
  </si>
  <si>
    <t xml:space="preserve">Coberteria i Culleres cuina </t>
  </si>
  <si>
    <t>Coberts de servei per cambrer</t>
  </si>
  <si>
    <t>Balances i pesos per a aliments</t>
  </si>
  <si>
    <t>joc de espàtules</t>
  </si>
  <si>
    <t>Taules per tallar</t>
  </si>
  <si>
    <t>joc Recipients de plàstic</t>
  </si>
  <si>
    <t>morter</t>
  </si>
  <si>
    <t>pinces</t>
  </si>
  <si>
    <t>batedora</t>
  </si>
  <si>
    <t>joc gots mesurador</t>
  </si>
  <si>
    <t>Olla alta amb tapa</t>
  </si>
  <si>
    <t>Cassoles baixes.</t>
  </si>
  <si>
    <t>Cassons.</t>
  </si>
  <si>
    <t>Cassó soper.</t>
  </si>
  <si>
    <t>Cacillo salser.</t>
  </si>
  <si>
    <t>joc de 4 - 6 paelles</t>
  </si>
  <si>
    <t>saler i pebrer</t>
  </si>
  <si>
    <t>Palillero.</t>
  </si>
  <si>
    <t>Gerra vidre</t>
  </si>
  <si>
    <t>Cistella de pa.</t>
  </si>
  <si>
    <t>Cubell per gel</t>
  </si>
  <si>
    <t>safates</t>
  </si>
  <si>
    <t>cubitera i pinça</t>
  </si>
  <si>
    <t>colador</t>
  </si>
  <si>
    <t>joc culleres mesuradores</t>
  </si>
  <si>
    <t>obrellaunes</t>
  </si>
  <si>
    <t>talla ous</t>
  </si>
  <si>
    <t>escorredora</t>
  </si>
  <si>
    <t>Escamador</t>
  </si>
  <si>
    <t>aixafa carn</t>
  </si>
  <si>
    <t>Cullera sopera</t>
  </si>
  <si>
    <t>ganivet</t>
  </si>
  <si>
    <t>forquilla</t>
  </si>
  <si>
    <t>Pala de peix.</t>
  </si>
  <si>
    <t>Forquilla de peix.</t>
  </si>
  <si>
    <t xml:space="preserve">Cullera de postre </t>
  </si>
  <si>
    <t>Ganivet de postres i entrants.</t>
  </si>
  <si>
    <t>Forquilla de postres i entrants.</t>
  </si>
  <si>
    <t>Cullera de cafè.</t>
  </si>
  <si>
    <t>Copa d'aigua.</t>
  </si>
  <si>
    <t>Copes de vi (blanc, negre).</t>
  </si>
  <si>
    <t>Copes d'escumosos (flauta, clàssica).</t>
  </si>
  <si>
    <t xml:space="preserve">Copa pilota </t>
  </si>
  <si>
    <t>Copa de licor.</t>
  </si>
  <si>
    <t>decantador</t>
  </si>
  <si>
    <t>porró</t>
  </si>
  <si>
    <t>didalet</t>
  </si>
  <si>
    <t>Copa de còctel.</t>
  </si>
  <si>
    <t>got tub</t>
  </si>
  <si>
    <t>got aigua</t>
  </si>
  <si>
    <t>plats (base profund, postres),</t>
  </si>
  <si>
    <t>plat pla</t>
  </si>
  <si>
    <t>bol</t>
  </si>
  <si>
    <t>tassa gran</t>
  </si>
  <si>
    <t>tassa cafè</t>
  </si>
  <si>
    <t>plat per tassa gran</t>
  </si>
  <si>
    <t>plat per tassa cafe</t>
  </si>
  <si>
    <t>recipient per servir sopa</t>
  </si>
  <si>
    <t>Estovalles . Han de penjar 50 cm</t>
  </si>
  <si>
    <t>sota estovalles Estàndard</t>
  </si>
  <si>
    <t>Tovalló Recomanable 50 × 50 cm.</t>
  </si>
  <si>
    <t xml:space="preserve">Drap de cambrer </t>
  </si>
  <si>
    <t>drap cotó  cuina</t>
  </si>
  <si>
    <t>projector, pantalla, tv</t>
  </si>
  <si>
    <t>plat postre</t>
  </si>
  <si>
    <t>cambiador nadons</t>
  </si>
  <si>
    <t>display sobretaula</t>
  </si>
  <si>
    <t>taules planta baixa 105x60</t>
  </si>
  <si>
    <t xml:space="preserve">taules planta baixa 60x60. </t>
  </si>
  <si>
    <t>cadires planta baixa</t>
  </si>
  <si>
    <t>tamburets barra</t>
  </si>
  <si>
    <t>taules exterior</t>
  </si>
  <si>
    <t>cadires exterior</t>
  </si>
  <si>
    <t>mobiliari per sala de cafeteria, espai de treball i terrassa</t>
  </si>
  <si>
    <t>accessoris per sales, lavabo i terrassa</t>
  </si>
  <si>
    <t xml:space="preserve">maquinària d'hosteleria </t>
  </si>
  <si>
    <t>cendrer de peu exteriror</t>
  </si>
  <si>
    <t>paret mòvil absorvent reververació</t>
  </si>
  <si>
    <t>cendrers sobretaula exteriror</t>
  </si>
  <si>
    <t>parament taula</t>
  </si>
  <si>
    <t>coberteria, vaixella i cristalleria de sala</t>
  </si>
  <si>
    <t>INSTAL.LACIO COMPTADORS</t>
  </si>
  <si>
    <t xml:space="preserve">Les caselles marcades en aquest color, són elements que cal incloure obligatoriament a la proposta </t>
  </si>
  <si>
    <t>MOBILIARI I EQUIPAMENT</t>
  </si>
  <si>
    <t>cartellera exterior</t>
  </si>
  <si>
    <t>preu elements obligatoris</t>
  </si>
  <si>
    <t>Comptador elèctric Cuina: 1 CVM Mini MC JTF RS 485-C3, Toroidal MC3 i cable de comunicació UTP cat 6, inclòs instal·lació i petit material</t>
  </si>
  <si>
    <t>Comptador d’aigua: 1 comptador amb emissor d’impulsos 1”, antiretorn, pastilla emissora,  20 m de mànega 2x1.5, 2 entronques 2p, 4 matxons de 1”  i cable de comunicació  UTP cat 6,  inclòs instal·lació i petit material  </t>
  </si>
  <si>
    <t>Gestor energètic  EDS de luxe, inclòs instal·lació i programació</t>
  </si>
  <si>
    <t>SUBTOTAL MOBILIARI I EQUIPAMENT A APORTAR PER L´ADJUDICATARI</t>
  </si>
  <si>
    <t>SUBTOTAL INSTAL.LACIO COMPTADORS A CÀRREC DE L´ADJUDICATARI</t>
  </si>
  <si>
    <t>TOTAL MOBILIARI, EQUIPAMENT I INSTAL.LACIONS A CÀRREC ADJUDICATARI</t>
  </si>
  <si>
    <t>unitats ofertades</t>
  </si>
  <si>
    <t>IMPORT</t>
  </si>
  <si>
    <t>PROPOSTA</t>
  </si>
  <si>
    <t>ES PODEN AFEGIR TANTES FILES COM SIGUIN NECESSÀRIES</t>
  </si>
  <si>
    <t xml:space="preserve">PROPOSTA LICITADOR </t>
  </si>
  <si>
    <t>RECOMENACIONS PLEC</t>
  </si>
  <si>
    <t>Comptador elèctric Clima: 1 CVM Mini MC JTF RS 485-C3, Toroidal MC3, 2 CVM ED RS485C  i cable de comunicació  UTP cat 6, inclòs instal·lació i petit material  </t>
  </si>
  <si>
    <t>MODEL PROPOSTA MOBILIARI, EQUIPAMENT I INSTAL.LACIONS A APORTAR PER L'ADJUDICATARI</t>
  </si>
  <si>
    <t>DECLARO RESPONSABLEMENT:</t>
  </si>
  <si>
    <t xml:space="preserve">física/jurídica ...................................................................................., amb NIF núm. ........................................, i als efectes de licitar en el procediment d'adjudicació de la concessio de </t>
  </si>
  <si>
    <t xml:space="preserve">Qui sotasigna, el/la senyor/a ....................................................................................., amb DNI/NIE núm.............................., en nom propi / en qualitat de representant legal de la persona </t>
  </si>
  <si>
    <t xml:space="preserve">serveis per l'explotacio del bar/restaurant del Café Nou </t>
  </si>
  <si>
    <t>1.- Que proposo aportar el següent mobiliari, equipament i instal.lacions:</t>
  </si>
  <si>
    <t>Mínim</t>
  </si>
  <si>
    <t xml:space="preserve">parament de cuina 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</si>
</sst>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 Light"/>
      <family val="2"/>
    </font>
    <font>
      <sz val="11"/>
      <color rgb="FF1F497D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0" fillId="4" borderId="0" xfId="0" applyFill="1"/>
    <xf numFmtId="0" fontId="2" fillId="0" borderId="2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0" fillId="4" borderId="0" xfId="0" applyFill="1" applyBorder="1"/>
    <xf numFmtId="0" fontId="4" fillId="0" borderId="0" xfId="0" applyFont="1"/>
    <xf numFmtId="4" fontId="0" fillId="0" borderId="0" xfId="0" applyNumberFormat="1"/>
    <xf numFmtId="4" fontId="2" fillId="3" borderId="0" xfId="0" applyNumberFormat="1" applyFont="1" applyFill="1"/>
    <xf numFmtId="4" fontId="2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" fontId="2" fillId="3" borderId="2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164" fontId="2" fillId="0" borderId="0" xfId="0" applyNumberFormat="1" applyFont="1"/>
    <xf numFmtId="164" fontId="2" fillId="3" borderId="0" xfId="0" applyNumberFormat="1" applyFont="1" applyFill="1"/>
    <xf numFmtId="164" fontId="5" fillId="3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right" vertical="center"/>
    </xf>
    <xf numFmtId="164" fontId="2" fillId="0" borderId="0" xfId="0" applyNumberFormat="1" applyFont="1" applyFill="1"/>
    <xf numFmtId="164" fontId="2" fillId="0" borderId="2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164" fontId="2" fillId="3" borderId="2" xfId="0" applyNumberFormat="1" applyFont="1" applyFill="1" applyBorder="1"/>
    <xf numFmtId="164" fontId="2" fillId="0" borderId="0" xfId="0" applyNumberFormat="1" applyFont="1" applyAlignment="1">
      <alignment horizontal="center"/>
    </xf>
    <xf numFmtId="164" fontId="2" fillId="0" borderId="5" xfId="0" applyNumberFormat="1" applyFont="1" applyFill="1" applyBorder="1" applyAlignment="1">
      <alignment horizontal="right" vertical="center"/>
    </xf>
    <xf numFmtId="164" fontId="2" fillId="3" borderId="3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 vertical="center"/>
    </xf>
    <xf numFmtId="164" fontId="2" fillId="3" borderId="3" xfId="0" applyNumberFormat="1" applyFont="1" applyFill="1" applyBorder="1" applyAlignment="1">
      <alignment horizontal="right" vertical="center"/>
    </xf>
    <xf numFmtId="164" fontId="2" fillId="5" borderId="2" xfId="0" applyNumberFormat="1" applyFont="1" applyFill="1" applyBorder="1" applyAlignment="1">
      <alignment horizontal="right" vertical="center"/>
    </xf>
    <xf numFmtId="164" fontId="1" fillId="2" borderId="2" xfId="0" applyNumberFormat="1" applyFont="1" applyFill="1" applyBorder="1"/>
    <xf numFmtId="164" fontId="5" fillId="3" borderId="2" xfId="0" applyNumberFormat="1" applyFont="1" applyFill="1" applyBorder="1"/>
    <xf numFmtId="0" fontId="1" fillId="4" borderId="1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/>
    </xf>
    <xf numFmtId="164" fontId="2" fillId="3" borderId="2" xfId="0" applyNumberFormat="1" applyFont="1" applyFill="1" applyBorder="1" applyAlignment="1">
      <alignment vertical="center"/>
    </xf>
    <xf numFmtId="0" fontId="1" fillId="0" borderId="1" xfId="0" applyFont="1" applyBorder="1"/>
    <xf numFmtId="0" fontId="0" fillId="0" borderId="11" xfId="0" applyBorder="1"/>
    <xf numFmtId="0" fontId="0" fillId="0" borderId="10" xfId="0" applyBorder="1"/>
    <xf numFmtId="164" fontId="0" fillId="0" borderId="10" xfId="0" applyNumberFormat="1" applyBorder="1"/>
    <xf numFmtId="0" fontId="1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164" fontId="5" fillId="3" borderId="9" xfId="0" applyNumberFormat="1" applyFont="1" applyFill="1" applyBorder="1" applyAlignment="1">
      <alignment vertical="center"/>
    </xf>
    <xf numFmtId="164" fontId="1" fillId="2" borderId="12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164" fontId="5" fillId="6" borderId="6" xfId="0" applyNumberFormat="1" applyFont="1" applyFill="1" applyBorder="1" applyAlignment="1">
      <alignment horizontal="center" vertical="center"/>
    </xf>
    <xf numFmtId="4" fontId="6" fillId="0" borderId="0" xfId="0" applyNumberFormat="1" applyFont="1" applyFill="1"/>
    <xf numFmtId="4" fontId="2" fillId="0" borderId="0" xfId="0" applyNumberFormat="1" applyFont="1" applyFill="1"/>
    <xf numFmtId="164" fontId="0" fillId="0" borderId="0" xfId="0" applyNumberFormat="1" applyFill="1"/>
    <xf numFmtId="0" fontId="0" fillId="0" borderId="0" xfId="0" applyFill="1"/>
    <xf numFmtId="0" fontId="0" fillId="0" borderId="2" xfId="0" applyBorder="1"/>
    <xf numFmtId="0" fontId="0" fillId="4" borderId="0" xfId="0" applyFill="1" applyAlignment="1">
      <alignment vertical="center"/>
    </xf>
    <xf numFmtId="0" fontId="0" fillId="0" borderId="7" xfId="0" applyBorder="1" applyAlignment="1">
      <alignment vertical="center"/>
    </xf>
    <xf numFmtId="164" fontId="0" fillId="0" borderId="8" xfId="0" applyNumberForma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0" fontId="0" fillId="6" borderId="7" xfId="0" applyFill="1" applyBorder="1" applyAlignment="1">
      <alignment vertical="center"/>
    </xf>
    <xf numFmtId="0" fontId="1" fillId="6" borderId="8" xfId="0" applyFont="1" applyFill="1" applyBorder="1" applyAlignment="1">
      <alignment horizontal="center" vertical="center"/>
    </xf>
    <xf numFmtId="0" fontId="0" fillId="6" borderId="9" xfId="0" applyFill="1" applyBorder="1" applyAlignment="1">
      <alignment vertical="center"/>
    </xf>
    <xf numFmtId="164" fontId="2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6" borderId="2" xfId="0" applyNumberFormat="1" applyFont="1" applyFill="1" applyBorder="1" applyAlignment="1">
      <alignment horizontal="center" vertical="center"/>
    </xf>
    <xf numFmtId="0" fontId="1" fillId="6" borderId="7" xfId="0" applyFont="1" applyFill="1" applyBorder="1" applyAlignment="1">
      <alignment vertical="center"/>
    </xf>
    <xf numFmtId="164" fontId="1" fillId="6" borderId="12" xfId="0" applyNumberFormat="1" applyFont="1" applyFill="1" applyBorder="1" applyAlignment="1">
      <alignment vertical="center"/>
    </xf>
    <xf numFmtId="0" fontId="7" fillId="4" borderId="0" xfId="0" applyFont="1" applyFill="1"/>
    <xf numFmtId="4" fontId="8" fillId="3" borderId="0" xfId="0" applyNumberFormat="1" applyFont="1" applyFill="1"/>
    <xf numFmtId="164" fontId="2" fillId="0" borderId="2" xfId="0" applyNumberFormat="1" applyFont="1" applyFill="1" applyBorder="1" applyAlignment="1">
      <alignment horizontal="right" vertical="center"/>
    </xf>
    <xf numFmtId="0" fontId="10" fillId="0" borderId="0" xfId="0" applyFont="1" applyProtection="1">
      <protection locked="0"/>
    </xf>
    <xf numFmtId="0" fontId="10" fillId="0" borderId="13" xfId="0" applyFont="1" applyBorder="1" applyProtection="1"/>
    <xf numFmtId="0" fontId="10" fillId="0" borderId="0" xfId="0" applyFont="1" applyProtection="1"/>
    <xf numFmtId="0" fontId="11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1" fillId="0" borderId="0" xfId="0" applyFont="1" applyAlignment="1" applyProtection="1">
      <protection locked="0"/>
    </xf>
    <xf numFmtId="0" fontId="10" fillId="0" borderId="0" xfId="0" applyFont="1" applyAlignment="1" applyProtection="1">
      <protection locked="0"/>
    </xf>
    <xf numFmtId="0" fontId="13" fillId="0" borderId="0" xfId="0" applyFont="1" applyAlignment="1" applyProtection="1">
      <alignment horizontal="left" indent="2"/>
      <protection locked="0"/>
    </xf>
    <xf numFmtId="0" fontId="12" fillId="0" borderId="0" xfId="0" applyFont="1" applyAlignment="1" applyProtection="1">
      <alignment horizontal="justify"/>
      <protection locked="0"/>
    </xf>
    <xf numFmtId="0" fontId="9" fillId="0" borderId="0" xfId="0" applyFont="1" applyBorder="1"/>
    <xf numFmtId="0" fontId="1" fillId="0" borderId="8" xfId="0" applyFont="1" applyBorder="1" applyAlignment="1">
      <alignment vertical="center"/>
    </xf>
    <xf numFmtId="0" fontId="14" fillId="0" borderId="7" xfId="0" applyFont="1" applyFill="1" applyBorder="1"/>
    <xf numFmtId="0" fontId="14" fillId="0" borderId="8" xfId="0" applyFont="1" applyFill="1" applyBorder="1"/>
    <xf numFmtId="164" fontId="15" fillId="0" borderId="14" xfId="0" applyNumberFormat="1" applyFont="1" applyFill="1" applyBorder="1"/>
    <xf numFmtId="0" fontId="12" fillId="0" borderId="0" xfId="0" applyFont="1" applyAlignment="1" applyProtection="1">
      <alignment horizontal="justify"/>
      <protection locked="0"/>
    </xf>
    <xf numFmtId="0" fontId="0" fillId="4" borderId="2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4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right" vertical="center"/>
    </xf>
    <xf numFmtId="164" fontId="2" fillId="3" borderId="5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WINDOWS\Escritorio\simbol2.t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853440</xdr:colOff>
      <xdr:row>0</xdr:row>
      <xdr:rowOff>876300</xdr:rowOff>
    </xdr:to>
    <xdr:pic>
      <xdr:nvPicPr>
        <xdr:cNvPr id="2" name="Picture 1" descr="C:\WINDOWS\Escritorio\simbol2.t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grayscl/>
          <a:biLevel thresh="50000"/>
        </a:blip>
        <a:srcRect/>
        <a:stretch>
          <a:fillRect/>
        </a:stretch>
      </xdr:blipFill>
      <xdr:spPr bwMode="auto">
        <a:xfrm>
          <a:off x="281940" y="0"/>
          <a:ext cx="85344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</xdr:row>
      <xdr:rowOff>125730</xdr:rowOff>
    </xdr:from>
    <xdr:to>
      <xdr:col>4</xdr:col>
      <xdr:colOff>38100</xdr:colOff>
      <xdr:row>2</xdr:row>
      <xdr:rowOff>201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20040" y="1062990"/>
          <a:ext cx="2948940" cy="156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ca-ES" sz="1000" b="0" i="0" strike="noStrike">
              <a:solidFill>
                <a:srgbClr val="000000"/>
              </a:solidFill>
              <a:latin typeface="Arial"/>
              <a:cs typeface="Arial"/>
            </a:rPr>
            <a:t>Ajuntament de Mataró</a:t>
          </a:r>
        </a:p>
        <a:p>
          <a:pPr algn="l" rtl="1">
            <a:defRPr sz="1000"/>
          </a:pPr>
          <a:endParaRPr lang="ca-E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51"/>
  <sheetViews>
    <sheetView tabSelected="1" view="pageBreakPreview" topLeftCell="A46" zoomScale="70" zoomScaleNormal="100" zoomScaleSheetLayoutView="70" workbookViewId="0">
      <selection activeCell="F10" sqref="F10"/>
    </sheetView>
  </sheetViews>
  <sheetFormatPr defaultColWidth="11.44140625" defaultRowHeight="14.4"/>
  <cols>
    <col min="1" max="1" width="1" customWidth="1"/>
    <col min="2" max="2" width="11.44140625" style="17"/>
    <col min="3" max="3" width="44.109375" customWidth="1"/>
    <col min="4" max="4" width="12.6640625" customWidth="1"/>
    <col min="5" max="5" width="14.33203125" customWidth="1"/>
    <col min="6" max="6" width="14.109375" style="43" customWidth="1"/>
    <col min="7" max="7" width="12.88671875" style="44" customWidth="1"/>
    <col min="8" max="8" width="1.109375" style="96" customWidth="1"/>
    <col min="9" max="9" width="12.6640625" customWidth="1"/>
  </cols>
  <sheetData>
    <row r="1" spans="2:13" s="108" customFormat="1" ht="74.25" customHeight="1" thickBot="1"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2:13" s="108" customFormat="1" ht="22.5" customHeight="1" thickTop="1"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2:13" s="108" customFormat="1" ht="24.6" customHeight="1"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2:13" s="108" customFormat="1" ht="23.4">
      <c r="B4" s="118" t="s">
        <v>131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</row>
    <row r="5" spans="2:13" s="108" customFormat="1" ht="13.2"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</row>
    <row r="6" spans="2:13" s="113" customFormat="1" ht="13.8" customHeight="1">
      <c r="B6" s="123" t="s">
        <v>134</v>
      </c>
      <c r="C6" s="123"/>
      <c r="D6" s="123"/>
      <c r="E6" s="123"/>
      <c r="F6" s="123"/>
      <c r="G6" s="123"/>
      <c r="H6" s="123"/>
      <c r="I6" s="123"/>
      <c r="J6" s="123"/>
      <c r="K6" s="123"/>
      <c r="L6" s="117"/>
      <c r="M6" s="117"/>
    </row>
    <row r="7" spans="2:13" s="108" customFormat="1" ht="13.8" customHeight="1">
      <c r="B7" s="123" t="s">
        <v>133</v>
      </c>
      <c r="C7" s="123"/>
      <c r="D7" s="123"/>
      <c r="E7" s="123"/>
      <c r="F7" s="123"/>
      <c r="G7" s="123"/>
      <c r="H7" s="123"/>
      <c r="I7" s="123"/>
      <c r="J7" s="123"/>
      <c r="K7" s="123"/>
      <c r="L7" s="112"/>
      <c r="M7" s="112"/>
    </row>
    <row r="8" spans="2:13" s="108" customFormat="1" ht="13.8" customHeight="1">
      <c r="B8" s="123" t="s">
        <v>135</v>
      </c>
      <c r="C8" s="123"/>
      <c r="D8" s="123"/>
      <c r="E8" s="123"/>
      <c r="F8" s="123"/>
      <c r="G8" s="123"/>
      <c r="H8" s="123"/>
      <c r="I8" s="123"/>
      <c r="J8" s="123"/>
      <c r="K8" s="123"/>
      <c r="L8" s="112"/>
      <c r="M8" s="112"/>
    </row>
    <row r="9" spans="2:13" s="108" customFormat="1" ht="15" customHeight="1"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</row>
    <row r="10" spans="2:13" s="108" customFormat="1" ht="23.25" customHeight="1">
      <c r="B10" s="114" t="s">
        <v>132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5"/>
    </row>
    <row r="11" spans="2:13" s="108" customFormat="1" ht="6" customHeight="1"/>
    <row r="12" spans="2:13" s="108" customFormat="1" ht="17.25" customHeight="1">
      <c r="B12" s="108" t="s">
        <v>136</v>
      </c>
      <c r="M12" s="116"/>
    </row>
    <row r="13" spans="2:13">
      <c r="B13" s="105" t="s">
        <v>127</v>
      </c>
    </row>
    <row r="14" spans="2:13">
      <c r="B14" s="106" t="s">
        <v>114</v>
      </c>
      <c r="C14" s="30"/>
      <c r="D14" s="30"/>
      <c r="E14" s="45"/>
    </row>
    <row r="15" spans="2:13" s="87" customFormat="1" ht="15" thickBot="1">
      <c r="B15" s="84"/>
      <c r="C15" s="85"/>
      <c r="D15" s="85"/>
      <c r="E15" s="48"/>
      <c r="F15" s="86"/>
      <c r="G15" s="48"/>
      <c r="H15" s="96"/>
    </row>
    <row r="16" spans="2:13" s="32" customFormat="1" ht="23.4" customHeight="1" thickBot="1">
      <c r="B16" s="89"/>
      <c r="D16" s="90"/>
      <c r="E16" s="119" t="s">
        <v>129</v>
      </c>
      <c r="F16" s="91"/>
      <c r="G16" s="92"/>
      <c r="H16" s="99"/>
      <c r="I16" s="93"/>
      <c r="J16" s="94" t="s">
        <v>128</v>
      </c>
      <c r="K16" s="95"/>
    </row>
    <row r="17" spans="2:11" s="34" customFormat="1" ht="43.8" customHeight="1">
      <c r="B17" s="65"/>
      <c r="C17" s="66" t="s">
        <v>115</v>
      </c>
      <c r="D17" s="79" t="s">
        <v>2</v>
      </c>
      <c r="E17" s="79" t="s">
        <v>3</v>
      </c>
      <c r="F17" s="80" t="s">
        <v>4</v>
      </c>
      <c r="G17" s="81" t="s">
        <v>117</v>
      </c>
      <c r="H17" s="101"/>
      <c r="I17" s="82" t="s">
        <v>2</v>
      </c>
      <c r="J17" s="82" t="s">
        <v>124</v>
      </c>
      <c r="K17" s="83" t="s">
        <v>125</v>
      </c>
    </row>
    <row r="18" spans="2:11">
      <c r="B18" s="124" t="s">
        <v>105</v>
      </c>
      <c r="C18" s="14" t="s">
        <v>99</v>
      </c>
      <c r="D18" s="35">
        <v>173.3</v>
      </c>
      <c r="E18" s="13">
        <v>12</v>
      </c>
      <c r="F18" s="47">
        <f t="shared" ref="F18:F24" si="0">D18*E18</f>
        <v>2079.6000000000004</v>
      </c>
      <c r="G18" s="48"/>
      <c r="I18" s="88"/>
      <c r="J18" s="88"/>
      <c r="K18" s="88"/>
    </row>
    <row r="19" spans="2:11">
      <c r="B19" s="124"/>
      <c r="C19" s="14" t="s">
        <v>100</v>
      </c>
      <c r="D19" s="35">
        <v>120</v>
      </c>
      <c r="E19" s="13">
        <v>6</v>
      </c>
      <c r="F19" s="47">
        <f t="shared" si="0"/>
        <v>720</v>
      </c>
      <c r="G19" s="48"/>
      <c r="I19" s="88"/>
      <c r="J19" s="88"/>
      <c r="K19" s="88"/>
    </row>
    <row r="20" spans="2:11">
      <c r="B20" s="124"/>
      <c r="C20" s="14" t="s">
        <v>101</v>
      </c>
      <c r="D20" s="35">
        <v>150</v>
      </c>
      <c r="E20" s="13">
        <v>85</v>
      </c>
      <c r="F20" s="47">
        <f t="shared" si="0"/>
        <v>12750</v>
      </c>
      <c r="G20" s="48"/>
      <c r="I20" s="88"/>
      <c r="J20" s="88"/>
      <c r="K20" s="88"/>
    </row>
    <row r="21" spans="2:11">
      <c r="B21" s="124"/>
      <c r="C21" s="14" t="s">
        <v>102</v>
      </c>
      <c r="D21" s="35">
        <v>150</v>
      </c>
      <c r="E21" s="13">
        <v>8</v>
      </c>
      <c r="F21" s="47">
        <f t="shared" si="0"/>
        <v>1200</v>
      </c>
      <c r="G21" s="48"/>
      <c r="I21" s="88"/>
      <c r="J21" s="88"/>
      <c r="K21" s="88"/>
    </row>
    <row r="22" spans="2:11">
      <c r="B22" s="124"/>
      <c r="C22" s="14" t="s">
        <v>103</v>
      </c>
      <c r="D22" s="35">
        <v>100</v>
      </c>
      <c r="E22" s="13">
        <v>10</v>
      </c>
      <c r="F22" s="47">
        <f t="shared" si="0"/>
        <v>1000</v>
      </c>
      <c r="G22" s="48"/>
      <c r="I22" s="88"/>
      <c r="J22" s="88"/>
      <c r="K22" s="88"/>
    </row>
    <row r="23" spans="2:11">
      <c r="B23" s="124"/>
      <c r="C23" s="14" t="s">
        <v>104</v>
      </c>
      <c r="D23" s="35">
        <v>70</v>
      </c>
      <c r="E23" s="13">
        <v>60</v>
      </c>
      <c r="F23" s="47">
        <f t="shared" si="0"/>
        <v>4200</v>
      </c>
      <c r="G23" s="48"/>
      <c r="I23" s="88"/>
      <c r="J23" s="88"/>
      <c r="K23" s="88"/>
    </row>
    <row r="24" spans="2:11" ht="14.25" customHeight="1">
      <c r="B24" s="124"/>
      <c r="C24" s="14" t="s">
        <v>0</v>
      </c>
      <c r="D24" s="35">
        <v>350</v>
      </c>
      <c r="E24" s="13">
        <v>6</v>
      </c>
      <c r="F24" s="47">
        <f t="shared" si="0"/>
        <v>2100</v>
      </c>
      <c r="G24" s="48"/>
      <c r="I24" s="88"/>
      <c r="J24" s="88"/>
      <c r="K24" s="88"/>
    </row>
    <row r="25" spans="2:11" ht="14.25" customHeight="1">
      <c r="B25" s="124"/>
      <c r="C25" s="14" t="s">
        <v>1</v>
      </c>
      <c r="D25" s="35">
        <v>90</v>
      </c>
      <c r="E25" s="13">
        <v>6</v>
      </c>
      <c r="F25" s="47">
        <f>D25*E25</f>
        <v>540</v>
      </c>
      <c r="G25" s="48"/>
      <c r="I25" s="88"/>
      <c r="J25" s="88"/>
      <c r="K25" s="88"/>
    </row>
    <row r="26" spans="2:11" ht="14.25" customHeight="1">
      <c r="B26" s="124"/>
      <c r="C26" s="4" t="s">
        <v>25</v>
      </c>
      <c r="D26" s="33">
        <v>450</v>
      </c>
      <c r="E26" s="5">
        <v>4</v>
      </c>
      <c r="F26" s="49">
        <f>D26*E26</f>
        <v>1800</v>
      </c>
      <c r="G26" s="48"/>
      <c r="I26" s="88"/>
      <c r="J26" s="88"/>
      <c r="K26" s="88"/>
    </row>
    <row r="27" spans="2:11">
      <c r="B27" s="124"/>
      <c r="C27" s="4" t="s">
        <v>26</v>
      </c>
      <c r="D27" s="33">
        <v>180</v>
      </c>
      <c r="E27" s="5">
        <v>5</v>
      </c>
      <c r="F27" s="50">
        <f>D27*E27</f>
        <v>900</v>
      </c>
      <c r="G27" s="48"/>
      <c r="I27" s="88"/>
      <c r="J27" s="88"/>
      <c r="K27" s="88"/>
    </row>
    <row r="28" spans="2:11">
      <c r="C28" s="16" t="s">
        <v>5</v>
      </c>
      <c r="D28" s="31"/>
      <c r="E28" s="2"/>
      <c r="F28" s="59">
        <f>SUM(F18:F27)</f>
        <v>27289.599999999999</v>
      </c>
      <c r="G28" s="51">
        <f>F25+F24+F23+F22+F21+F20+F19+F18</f>
        <v>24589.599999999999</v>
      </c>
    </row>
    <row r="29" spans="2:11">
      <c r="C29" s="3"/>
      <c r="D29" s="31"/>
      <c r="E29" s="2"/>
      <c r="F29" s="52"/>
    </row>
    <row r="30" spans="2:11" ht="15" customHeight="1">
      <c r="B30" s="124" t="s">
        <v>106</v>
      </c>
      <c r="C30" s="11" t="s">
        <v>109</v>
      </c>
      <c r="D30" s="35">
        <v>400</v>
      </c>
      <c r="E30" s="13">
        <v>4</v>
      </c>
      <c r="F30" s="47">
        <f t="shared" ref="F30:F42" si="1">D30*E30</f>
        <v>1600</v>
      </c>
      <c r="G30" s="48"/>
      <c r="I30" s="88"/>
      <c r="J30" s="88"/>
      <c r="K30" s="88"/>
    </row>
    <row r="31" spans="2:11">
      <c r="B31" s="124"/>
      <c r="C31" s="11" t="s">
        <v>110</v>
      </c>
      <c r="D31" s="35">
        <v>15</v>
      </c>
      <c r="E31" s="13">
        <v>10</v>
      </c>
      <c r="F31" s="47">
        <f>D31*E31</f>
        <v>150</v>
      </c>
      <c r="G31" s="48"/>
      <c r="I31" s="88"/>
      <c r="J31" s="88"/>
      <c r="K31" s="88"/>
    </row>
    <row r="32" spans="2:11">
      <c r="B32" s="124"/>
      <c r="C32" s="4" t="s">
        <v>6</v>
      </c>
      <c r="D32" s="33">
        <v>80</v>
      </c>
      <c r="E32" s="10">
        <v>4</v>
      </c>
      <c r="F32" s="49">
        <f t="shared" si="1"/>
        <v>320</v>
      </c>
      <c r="G32" s="48"/>
      <c r="I32" s="88"/>
      <c r="J32" s="88"/>
      <c r="K32" s="88"/>
    </row>
    <row r="33" spans="2:11">
      <c r="B33" s="124"/>
      <c r="C33" s="4" t="s">
        <v>98</v>
      </c>
      <c r="D33" s="33">
        <v>25</v>
      </c>
      <c r="E33" s="10">
        <v>2.5</v>
      </c>
      <c r="F33" s="49">
        <f t="shared" si="1"/>
        <v>62.5</v>
      </c>
      <c r="G33" s="48"/>
      <c r="I33" s="88"/>
      <c r="J33" s="88"/>
      <c r="K33" s="88"/>
    </row>
    <row r="34" spans="2:11">
      <c r="B34" s="124"/>
      <c r="C34" s="4" t="s">
        <v>7</v>
      </c>
      <c r="D34" s="33">
        <v>50</v>
      </c>
      <c r="E34" s="10">
        <v>1</v>
      </c>
      <c r="F34" s="49">
        <f t="shared" si="1"/>
        <v>50</v>
      </c>
      <c r="G34" s="48"/>
      <c r="I34" s="88"/>
      <c r="J34" s="88"/>
      <c r="K34" s="88"/>
    </row>
    <row r="35" spans="2:11">
      <c r="B35" s="124"/>
      <c r="C35" s="4" t="s">
        <v>116</v>
      </c>
      <c r="D35" s="33">
        <v>400</v>
      </c>
      <c r="E35" s="10">
        <v>2</v>
      </c>
      <c r="F35" s="49">
        <f>D35*E35</f>
        <v>800</v>
      </c>
      <c r="G35" s="48"/>
      <c r="I35" s="88"/>
      <c r="J35" s="88"/>
      <c r="K35" s="88"/>
    </row>
    <row r="36" spans="2:11">
      <c r="B36" s="124"/>
      <c r="C36" s="19" t="s">
        <v>108</v>
      </c>
      <c r="D36" s="36">
        <v>200</v>
      </c>
      <c r="E36" s="20">
        <v>2</v>
      </c>
      <c r="F36" s="53">
        <f>D36*E36</f>
        <v>400</v>
      </c>
      <c r="G36" s="48"/>
      <c r="I36" s="88"/>
      <c r="J36" s="88"/>
      <c r="K36" s="88"/>
    </row>
    <row r="37" spans="2:11">
      <c r="B37" s="124"/>
      <c r="C37" s="11" t="s">
        <v>97</v>
      </c>
      <c r="D37" s="37">
        <v>200</v>
      </c>
      <c r="E37" s="15">
        <v>2</v>
      </c>
      <c r="F37" s="54">
        <f>D37*E37</f>
        <v>400</v>
      </c>
      <c r="G37" s="48"/>
      <c r="I37" s="88"/>
      <c r="J37" s="88"/>
      <c r="K37" s="88"/>
    </row>
    <row r="38" spans="2:11">
      <c r="B38" s="124"/>
      <c r="C38" s="11" t="s">
        <v>8</v>
      </c>
      <c r="D38" s="35">
        <v>7</v>
      </c>
      <c r="E38" s="13">
        <v>5</v>
      </c>
      <c r="F38" s="47">
        <f t="shared" si="1"/>
        <v>35</v>
      </c>
      <c r="G38" s="48"/>
      <c r="I38" s="88"/>
      <c r="J38" s="88"/>
      <c r="K38" s="88"/>
    </row>
    <row r="39" spans="2:11">
      <c r="B39" s="124"/>
      <c r="C39" s="12" t="s">
        <v>9</v>
      </c>
      <c r="D39" s="35">
        <v>7</v>
      </c>
      <c r="E39" s="13">
        <v>10</v>
      </c>
      <c r="F39" s="47">
        <f t="shared" si="1"/>
        <v>70</v>
      </c>
      <c r="G39" s="48"/>
      <c r="I39" s="88"/>
      <c r="J39" s="88"/>
      <c r="K39" s="88"/>
    </row>
    <row r="40" spans="2:11">
      <c r="B40" s="124"/>
      <c r="C40" s="11" t="s">
        <v>10</v>
      </c>
      <c r="D40" s="35">
        <v>60</v>
      </c>
      <c r="E40" s="13">
        <v>2</v>
      </c>
      <c r="F40" s="47">
        <f t="shared" si="1"/>
        <v>120</v>
      </c>
      <c r="G40" s="48"/>
      <c r="I40" s="88"/>
      <c r="J40" s="88"/>
      <c r="K40" s="88"/>
    </row>
    <row r="41" spans="2:11">
      <c r="B41" s="124"/>
      <c r="C41" s="11" t="s">
        <v>11</v>
      </c>
      <c r="D41" s="35">
        <v>10</v>
      </c>
      <c r="E41" s="13">
        <v>4</v>
      </c>
      <c r="F41" s="47">
        <f t="shared" si="1"/>
        <v>40</v>
      </c>
      <c r="G41" s="48"/>
      <c r="I41" s="88"/>
      <c r="J41" s="88"/>
      <c r="K41" s="88"/>
    </row>
    <row r="42" spans="2:11">
      <c r="B42" s="124"/>
      <c r="C42" s="11" t="s">
        <v>12</v>
      </c>
      <c r="D42" s="35">
        <v>65</v>
      </c>
      <c r="E42" s="13">
        <v>4</v>
      </c>
      <c r="F42" s="47">
        <f t="shared" si="1"/>
        <v>260</v>
      </c>
      <c r="G42" s="48"/>
      <c r="I42" s="88"/>
      <c r="J42" s="88"/>
      <c r="K42" s="88"/>
    </row>
    <row r="43" spans="2:11">
      <c r="B43" s="124"/>
      <c r="C43" s="6" t="s">
        <v>95</v>
      </c>
      <c r="D43" s="38">
        <v>1500</v>
      </c>
      <c r="E43" s="7">
        <v>1</v>
      </c>
      <c r="F43" s="50">
        <v>3000</v>
      </c>
      <c r="I43" s="88"/>
      <c r="J43" s="88"/>
      <c r="K43" s="88"/>
    </row>
    <row r="44" spans="2:11">
      <c r="C44" s="8"/>
      <c r="D44" s="39"/>
      <c r="E44" s="9"/>
      <c r="F44" s="55">
        <f>SUM(F30:F43)</f>
        <v>7307.5</v>
      </c>
      <c r="G44" s="51">
        <f>F42+F41+F40+F39+F38+F37+F30+F31</f>
        <v>2675</v>
      </c>
    </row>
    <row r="45" spans="2:11">
      <c r="D45" s="29"/>
    </row>
    <row r="46" spans="2:11">
      <c r="B46" s="124" t="s">
        <v>107</v>
      </c>
      <c r="C46" s="11" t="s">
        <v>13</v>
      </c>
      <c r="D46" s="35">
        <v>2500</v>
      </c>
      <c r="E46" s="13">
        <v>1</v>
      </c>
      <c r="F46" s="47">
        <f t="shared" ref="F46:F52" si="2">D46*E46</f>
        <v>2500</v>
      </c>
      <c r="G46" s="48"/>
      <c r="I46" s="88"/>
      <c r="J46" s="88"/>
      <c r="K46" s="88"/>
    </row>
    <row r="47" spans="2:11">
      <c r="B47" s="124"/>
      <c r="C47" s="18" t="s">
        <v>14</v>
      </c>
      <c r="D47" s="40">
        <v>0</v>
      </c>
      <c r="E47" s="1">
        <v>1</v>
      </c>
      <c r="F47" s="107">
        <v>0</v>
      </c>
      <c r="G47" s="48"/>
      <c r="I47" s="88"/>
      <c r="J47" s="88"/>
      <c r="K47" s="88"/>
    </row>
    <row r="48" spans="2:11">
      <c r="B48" s="124"/>
      <c r="C48" s="11" t="s">
        <v>15</v>
      </c>
      <c r="D48" s="35">
        <v>3500</v>
      </c>
      <c r="E48" s="13">
        <v>1</v>
      </c>
      <c r="F48" s="47">
        <f t="shared" si="2"/>
        <v>3500</v>
      </c>
      <c r="G48" s="48"/>
      <c r="I48" s="88"/>
      <c r="J48" s="88"/>
      <c r="K48" s="88"/>
    </row>
    <row r="49" spans="2:11">
      <c r="B49" s="124"/>
      <c r="C49" s="11" t="s">
        <v>16</v>
      </c>
      <c r="D49" s="35">
        <v>800</v>
      </c>
      <c r="E49" s="13">
        <v>1</v>
      </c>
      <c r="F49" s="47">
        <f t="shared" si="2"/>
        <v>800</v>
      </c>
      <c r="G49" s="48"/>
      <c r="I49" s="88"/>
      <c r="J49" s="88"/>
      <c r="K49" s="88"/>
    </row>
    <row r="50" spans="2:11">
      <c r="B50" s="124"/>
      <c r="C50" s="11" t="s">
        <v>17</v>
      </c>
      <c r="D50" s="35">
        <v>300</v>
      </c>
      <c r="E50" s="13">
        <v>1</v>
      </c>
      <c r="F50" s="47">
        <f t="shared" si="2"/>
        <v>300</v>
      </c>
      <c r="G50" s="48"/>
      <c r="I50" s="88"/>
      <c r="J50" s="88"/>
      <c r="K50" s="88"/>
    </row>
    <row r="51" spans="2:11">
      <c r="B51" s="124"/>
      <c r="C51" s="11" t="s">
        <v>18</v>
      </c>
      <c r="D51" s="35">
        <v>400</v>
      </c>
      <c r="E51" s="13">
        <v>1</v>
      </c>
      <c r="F51" s="47">
        <f t="shared" si="2"/>
        <v>400</v>
      </c>
      <c r="G51" s="48"/>
      <c r="I51" s="88"/>
      <c r="J51" s="88"/>
      <c r="K51" s="88"/>
    </row>
    <row r="52" spans="2:11">
      <c r="B52" s="124"/>
      <c r="C52" s="11" t="s">
        <v>19</v>
      </c>
      <c r="D52" s="35">
        <v>600</v>
      </c>
      <c r="E52" s="13">
        <v>1</v>
      </c>
      <c r="F52" s="47">
        <f t="shared" si="2"/>
        <v>600</v>
      </c>
      <c r="G52" s="48"/>
      <c r="I52" s="88"/>
      <c r="J52" s="88"/>
      <c r="K52" s="88"/>
    </row>
    <row r="53" spans="2:11">
      <c r="B53" s="124"/>
      <c r="C53" s="11" t="s">
        <v>21</v>
      </c>
      <c r="D53" s="35">
        <v>450</v>
      </c>
      <c r="E53" s="13">
        <v>1</v>
      </c>
      <c r="F53" s="47">
        <f>D53*E53</f>
        <v>450</v>
      </c>
      <c r="G53" s="48"/>
      <c r="I53" s="88"/>
      <c r="J53" s="88"/>
      <c r="K53" s="88"/>
    </row>
    <row r="54" spans="2:11">
      <c r="B54" s="124"/>
      <c r="C54" s="11" t="s">
        <v>22</v>
      </c>
      <c r="D54" s="35">
        <v>700</v>
      </c>
      <c r="E54" s="13">
        <v>1</v>
      </c>
      <c r="F54" s="47">
        <f>D54*E54</f>
        <v>700</v>
      </c>
      <c r="G54" s="48"/>
      <c r="I54" s="88"/>
      <c r="J54" s="88"/>
      <c r="K54" s="88"/>
    </row>
    <row r="55" spans="2:11">
      <c r="B55" s="124"/>
      <c r="C55" s="11" t="s">
        <v>23</v>
      </c>
      <c r="D55" s="35">
        <v>600</v>
      </c>
      <c r="E55" s="13">
        <v>1</v>
      </c>
      <c r="F55" s="47">
        <f>D55*E55</f>
        <v>600</v>
      </c>
      <c r="G55" s="48"/>
      <c r="I55" s="88"/>
      <c r="J55" s="88"/>
      <c r="K55" s="88"/>
    </row>
    <row r="56" spans="2:11">
      <c r="B56" s="124"/>
      <c r="C56" s="18" t="s">
        <v>20</v>
      </c>
      <c r="D56" s="40">
        <v>500</v>
      </c>
      <c r="E56" s="1">
        <v>1</v>
      </c>
      <c r="F56" s="60">
        <f>D56*E56</f>
        <v>500</v>
      </c>
      <c r="I56" s="88"/>
      <c r="J56" s="88"/>
      <c r="K56" s="88"/>
    </row>
    <row r="57" spans="2:11">
      <c r="B57" s="21"/>
      <c r="C57" s="22"/>
      <c r="D57" s="41"/>
      <c r="E57" s="23"/>
      <c r="F57" s="55">
        <f>SUM(F46:F56)</f>
        <v>10350</v>
      </c>
      <c r="G57" s="51">
        <f>F55+F54+F53+F52+F51+F50+F49+F48+F47+F46</f>
        <v>9850</v>
      </c>
    </row>
    <row r="58" spans="2:11" ht="15" customHeight="1">
      <c r="D58" s="29"/>
    </row>
    <row r="59" spans="2:11">
      <c r="B59" s="124" t="s">
        <v>138</v>
      </c>
      <c r="C59" s="4" t="s">
        <v>27</v>
      </c>
      <c r="D59" s="126">
        <v>450</v>
      </c>
      <c r="E59" s="127">
        <v>1</v>
      </c>
      <c r="F59" s="128">
        <f>D59*E59</f>
        <v>450</v>
      </c>
      <c r="I59" s="88"/>
      <c r="J59" s="88"/>
      <c r="K59" s="88"/>
    </row>
    <row r="60" spans="2:11">
      <c r="B60" s="124"/>
      <c r="C60" s="4" t="s">
        <v>28</v>
      </c>
      <c r="D60" s="126"/>
      <c r="E60" s="127"/>
      <c r="F60" s="129"/>
      <c r="I60" s="88"/>
      <c r="J60" s="88"/>
      <c r="K60" s="88"/>
    </row>
    <row r="61" spans="2:11">
      <c r="B61" s="124"/>
      <c r="C61" s="4" t="s">
        <v>29</v>
      </c>
      <c r="D61" s="126"/>
      <c r="E61" s="127"/>
      <c r="F61" s="129"/>
      <c r="I61" s="88"/>
      <c r="J61" s="88"/>
      <c r="K61" s="88"/>
    </row>
    <row r="62" spans="2:11">
      <c r="B62" s="124"/>
      <c r="C62" s="4" t="s">
        <v>30</v>
      </c>
      <c r="D62" s="126"/>
      <c r="E62" s="127"/>
      <c r="F62" s="129"/>
      <c r="I62" s="88"/>
      <c r="J62" s="88"/>
      <c r="K62" s="88"/>
    </row>
    <row r="63" spans="2:11">
      <c r="B63" s="124"/>
      <c r="C63" s="4" t="s">
        <v>31</v>
      </c>
      <c r="D63" s="126"/>
      <c r="E63" s="127"/>
      <c r="F63" s="130"/>
      <c r="I63" s="88"/>
      <c r="J63" s="88"/>
      <c r="K63" s="88"/>
    </row>
    <row r="64" spans="2:11">
      <c r="B64" s="124"/>
      <c r="C64" s="11" t="s">
        <v>32</v>
      </c>
      <c r="D64" s="35">
        <v>70</v>
      </c>
      <c r="E64" s="13">
        <v>5</v>
      </c>
      <c r="F64" s="47">
        <f t="shared" ref="F64:F73" si="3">D64*E64</f>
        <v>350</v>
      </c>
      <c r="G64" s="48"/>
      <c r="I64" s="88"/>
      <c r="J64" s="88"/>
      <c r="K64" s="88"/>
    </row>
    <row r="65" spans="2:11">
      <c r="B65" s="124"/>
      <c r="C65" s="11" t="s">
        <v>33</v>
      </c>
      <c r="D65" s="35">
        <v>20</v>
      </c>
      <c r="E65" s="13">
        <v>5</v>
      </c>
      <c r="F65" s="47">
        <f t="shared" si="3"/>
        <v>100</v>
      </c>
      <c r="G65" s="48"/>
      <c r="I65" s="88"/>
      <c r="J65" s="88"/>
      <c r="K65" s="88"/>
    </row>
    <row r="66" spans="2:11">
      <c r="B66" s="124"/>
      <c r="C66" s="11" t="s">
        <v>34</v>
      </c>
      <c r="D66" s="35">
        <v>150</v>
      </c>
      <c r="E66" s="13">
        <v>1</v>
      </c>
      <c r="F66" s="47">
        <f t="shared" si="3"/>
        <v>150</v>
      </c>
      <c r="G66" s="48"/>
      <c r="I66" s="88"/>
      <c r="J66" s="88"/>
      <c r="K66" s="88"/>
    </row>
    <row r="67" spans="2:11">
      <c r="B67" s="124"/>
      <c r="C67" s="11" t="s">
        <v>35</v>
      </c>
      <c r="D67" s="35">
        <v>30</v>
      </c>
      <c r="E67" s="13">
        <v>1</v>
      </c>
      <c r="F67" s="47">
        <f t="shared" si="3"/>
        <v>30</v>
      </c>
      <c r="G67" s="48"/>
      <c r="I67" s="88"/>
      <c r="J67" s="88"/>
      <c r="K67" s="88"/>
    </row>
    <row r="68" spans="2:11">
      <c r="B68" s="124"/>
      <c r="C68" s="11" t="s">
        <v>36</v>
      </c>
      <c r="D68" s="35">
        <v>40</v>
      </c>
      <c r="E68" s="13">
        <v>4</v>
      </c>
      <c r="F68" s="47">
        <f t="shared" si="3"/>
        <v>160</v>
      </c>
      <c r="G68" s="48"/>
      <c r="I68" s="88"/>
      <c r="J68" s="88"/>
      <c r="K68" s="88"/>
    </row>
    <row r="69" spans="2:11">
      <c r="B69" s="124"/>
      <c r="C69" s="4" t="s">
        <v>37</v>
      </c>
      <c r="D69" s="33">
        <v>25</v>
      </c>
      <c r="E69" s="5">
        <v>1</v>
      </c>
      <c r="F69" s="49">
        <f t="shared" si="3"/>
        <v>25</v>
      </c>
      <c r="G69" s="48"/>
      <c r="I69" s="88"/>
      <c r="J69" s="88"/>
      <c r="K69" s="88"/>
    </row>
    <row r="70" spans="2:11">
      <c r="B70" s="124"/>
      <c r="C70" s="4" t="s">
        <v>38</v>
      </c>
      <c r="D70" s="33">
        <v>20</v>
      </c>
      <c r="E70" s="5">
        <v>1</v>
      </c>
      <c r="F70" s="49">
        <f t="shared" si="3"/>
        <v>20</v>
      </c>
      <c r="G70" s="48"/>
      <c r="I70" s="88"/>
      <c r="J70" s="88"/>
      <c r="K70" s="88"/>
    </row>
    <row r="71" spans="2:11">
      <c r="B71" s="124"/>
      <c r="C71" s="4" t="s">
        <v>39</v>
      </c>
      <c r="D71" s="33">
        <v>60</v>
      </c>
      <c r="E71" s="5">
        <v>1</v>
      </c>
      <c r="F71" s="49">
        <f t="shared" si="3"/>
        <v>60</v>
      </c>
      <c r="G71" s="48"/>
      <c r="I71" s="88"/>
      <c r="J71" s="88"/>
      <c r="K71" s="88"/>
    </row>
    <row r="72" spans="2:11" ht="15" customHeight="1">
      <c r="B72" s="124"/>
      <c r="C72" s="11" t="s">
        <v>40</v>
      </c>
      <c r="D72" s="35">
        <v>400</v>
      </c>
      <c r="E72" s="13">
        <v>1</v>
      </c>
      <c r="F72" s="47">
        <f t="shared" si="3"/>
        <v>400</v>
      </c>
      <c r="G72" s="48"/>
      <c r="I72" s="88"/>
      <c r="J72" s="88"/>
      <c r="K72" s="88"/>
    </row>
    <row r="73" spans="2:11">
      <c r="B73" s="124"/>
      <c r="C73" s="4" t="s">
        <v>41</v>
      </c>
      <c r="D73" s="33">
        <v>30</v>
      </c>
      <c r="E73" s="5">
        <v>1</v>
      </c>
      <c r="F73" s="49">
        <f t="shared" si="3"/>
        <v>30</v>
      </c>
      <c r="G73" s="48"/>
      <c r="I73" s="88"/>
      <c r="J73" s="88"/>
      <c r="K73" s="88"/>
    </row>
    <row r="74" spans="2:11">
      <c r="B74" s="124"/>
      <c r="C74" s="11" t="s">
        <v>42</v>
      </c>
      <c r="D74" s="131">
        <v>700</v>
      </c>
      <c r="E74" s="132">
        <v>2</v>
      </c>
      <c r="F74" s="133">
        <f>D74*E74</f>
        <v>1400</v>
      </c>
      <c r="G74" s="48"/>
      <c r="I74" s="88"/>
      <c r="J74" s="88"/>
      <c r="K74" s="88"/>
    </row>
    <row r="75" spans="2:11">
      <c r="B75" s="124"/>
      <c r="C75" s="11" t="s">
        <v>43</v>
      </c>
      <c r="D75" s="131"/>
      <c r="E75" s="132"/>
      <c r="F75" s="134"/>
      <c r="G75" s="48"/>
      <c r="I75" s="88"/>
      <c r="J75" s="88"/>
      <c r="K75" s="88"/>
    </row>
    <row r="76" spans="2:11">
      <c r="B76" s="124"/>
      <c r="C76" s="11" t="s">
        <v>44</v>
      </c>
      <c r="D76" s="131"/>
      <c r="E76" s="132"/>
      <c r="F76" s="134"/>
      <c r="G76" s="48"/>
      <c r="I76" s="88"/>
      <c r="J76" s="88"/>
      <c r="K76" s="88"/>
    </row>
    <row r="77" spans="2:11">
      <c r="B77" s="124"/>
      <c r="C77" s="11" t="s">
        <v>45</v>
      </c>
      <c r="D77" s="131"/>
      <c r="E77" s="132"/>
      <c r="F77" s="135"/>
      <c r="G77" s="48"/>
      <c r="I77" s="88"/>
      <c r="J77" s="88"/>
      <c r="K77" s="88"/>
    </row>
    <row r="78" spans="2:11">
      <c r="B78" s="124"/>
      <c r="C78" s="11" t="s">
        <v>46</v>
      </c>
      <c r="D78" s="35">
        <v>200</v>
      </c>
      <c r="E78" s="13">
        <v>2</v>
      </c>
      <c r="F78" s="47">
        <f t="shared" ref="F78:F86" si="4">D78*E78</f>
        <v>400</v>
      </c>
      <c r="G78" s="48"/>
      <c r="I78" s="88"/>
      <c r="J78" s="88"/>
      <c r="K78" s="88"/>
    </row>
    <row r="79" spans="2:11">
      <c r="B79" s="124"/>
      <c r="C79" s="11" t="s">
        <v>47</v>
      </c>
      <c r="D79" s="35">
        <v>400</v>
      </c>
      <c r="E79" s="13">
        <v>1</v>
      </c>
      <c r="F79" s="47">
        <f t="shared" si="4"/>
        <v>400</v>
      </c>
      <c r="G79" s="48"/>
      <c r="I79" s="88"/>
      <c r="J79" s="88"/>
      <c r="K79" s="88"/>
    </row>
    <row r="80" spans="2:11">
      <c r="B80" s="124"/>
      <c r="C80" s="11" t="s">
        <v>55</v>
      </c>
      <c r="D80" s="35">
        <v>30</v>
      </c>
      <c r="E80" s="13">
        <v>1</v>
      </c>
      <c r="F80" s="47">
        <f t="shared" si="4"/>
        <v>30</v>
      </c>
      <c r="G80" s="48"/>
      <c r="I80" s="88"/>
      <c r="J80" s="88"/>
      <c r="K80" s="88"/>
    </row>
    <row r="81" spans="2:11">
      <c r="B81" s="124"/>
      <c r="C81" s="11" t="s">
        <v>56</v>
      </c>
      <c r="D81" s="35">
        <v>45</v>
      </c>
      <c r="E81" s="13">
        <v>1</v>
      </c>
      <c r="F81" s="47">
        <f t="shared" si="4"/>
        <v>45</v>
      </c>
      <c r="G81" s="48"/>
      <c r="I81" s="88"/>
      <c r="J81" s="88"/>
      <c r="K81" s="88"/>
    </row>
    <row r="82" spans="2:11" ht="13.5" customHeight="1">
      <c r="B82" s="124"/>
      <c r="C82" s="11" t="s">
        <v>57</v>
      </c>
      <c r="D82" s="35">
        <v>45</v>
      </c>
      <c r="E82" s="13">
        <v>1</v>
      </c>
      <c r="F82" s="47">
        <f t="shared" si="4"/>
        <v>45</v>
      </c>
      <c r="G82" s="48"/>
      <c r="I82" s="88"/>
      <c r="J82" s="88"/>
      <c r="K82" s="88"/>
    </row>
    <row r="83" spans="2:11">
      <c r="B83" s="124"/>
      <c r="C83" s="11" t="s">
        <v>58</v>
      </c>
      <c r="D83" s="35">
        <v>15</v>
      </c>
      <c r="E83" s="13">
        <v>1</v>
      </c>
      <c r="F83" s="47">
        <f t="shared" si="4"/>
        <v>15</v>
      </c>
      <c r="G83" s="48"/>
      <c r="I83" s="88"/>
      <c r="J83" s="88"/>
      <c r="K83" s="88"/>
    </row>
    <row r="84" spans="2:11">
      <c r="B84" s="124"/>
      <c r="C84" s="11" t="s">
        <v>59</v>
      </c>
      <c r="D84" s="35">
        <v>35</v>
      </c>
      <c r="E84" s="13">
        <v>3</v>
      </c>
      <c r="F84" s="47">
        <f t="shared" si="4"/>
        <v>105</v>
      </c>
      <c r="G84" s="48"/>
      <c r="I84" s="88"/>
      <c r="J84" s="88"/>
      <c r="K84" s="88"/>
    </row>
    <row r="85" spans="2:11">
      <c r="B85" s="124"/>
      <c r="C85" s="11" t="s">
        <v>60</v>
      </c>
      <c r="D85" s="35">
        <v>25</v>
      </c>
      <c r="E85" s="13">
        <v>2</v>
      </c>
      <c r="F85" s="47">
        <f t="shared" si="4"/>
        <v>50</v>
      </c>
      <c r="G85" s="48"/>
      <c r="I85" s="88"/>
      <c r="J85" s="88"/>
      <c r="K85" s="88"/>
    </row>
    <row r="86" spans="2:11">
      <c r="B86" s="124"/>
      <c r="C86" s="11" t="s">
        <v>61</v>
      </c>
      <c r="D86" s="35">
        <v>25</v>
      </c>
      <c r="E86" s="13">
        <v>1</v>
      </c>
      <c r="F86" s="61">
        <f t="shared" si="4"/>
        <v>25</v>
      </c>
      <c r="G86" s="48"/>
      <c r="I86" s="88"/>
      <c r="J86" s="88"/>
      <c r="K86" s="88"/>
    </row>
    <row r="87" spans="2:11">
      <c r="B87" s="24"/>
      <c r="C87" s="22"/>
      <c r="D87" s="41"/>
      <c r="E87" s="23"/>
      <c r="F87" s="62">
        <f>SUM(F59:F86)</f>
        <v>4290</v>
      </c>
      <c r="G87" s="51">
        <f>F86+F85+F84+F83+F82+F81+F80+F79+F78+F74+F72+F68+F67+F66+F65+F64</f>
        <v>3705</v>
      </c>
    </row>
    <row r="88" spans="2:11">
      <c r="B88" s="24"/>
      <c r="C88" s="22"/>
      <c r="D88" s="41"/>
      <c r="E88" s="23"/>
      <c r="F88" s="56"/>
      <c r="G88" s="48"/>
    </row>
    <row r="89" spans="2:11">
      <c r="B89" s="124" t="s">
        <v>112</v>
      </c>
      <c r="C89" s="11" t="s">
        <v>48</v>
      </c>
      <c r="D89" s="35">
        <v>10</v>
      </c>
      <c r="E89" s="13">
        <v>20</v>
      </c>
      <c r="F89" s="47">
        <f t="shared" ref="F89:F95" si="5">D89*E89</f>
        <v>200</v>
      </c>
      <c r="G89" s="48"/>
      <c r="I89" s="88"/>
      <c r="J89" s="88"/>
      <c r="K89" s="88"/>
    </row>
    <row r="90" spans="2:11">
      <c r="B90" s="124"/>
      <c r="C90" s="11" t="s">
        <v>49</v>
      </c>
      <c r="D90" s="35">
        <v>3</v>
      </c>
      <c r="E90" s="13">
        <v>5</v>
      </c>
      <c r="F90" s="47">
        <f t="shared" si="5"/>
        <v>15</v>
      </c>
      <c r="G90" s="48"/>
      <c r="I90" s="88"/>
      <c r="J90" s="88"/>
      <c r="K90" s="88"/>
    </row>
    <row r="91" spans="2:11">
      <c r="B91" s="124"/>
      <c r="C91" s="11" t="s">
        <v>50</v>
      </c>
      <c r="D91" s="35">
        <v>8</v>
      </c>
      <c r="E91" s="13">
        <v>10</v>
      </c>
      <c r="F91" s="47">
        <f t="shared" si="5"/>
        <v>80</v>
      </c>
      <c r="G91" s="48"/>
      <c r="I91" s="88"/>
      <c r="J91" s="88"/>
      <c r="K91" s="88"/>
    </row>
    <row r="92" spans="2:11">
      <c r="B92" s="124"/>
      <c r="C92" s="11" t="s">
        <v>51</v>
      </c>
      <c r="D92" s="35">
        <v>3.5</v>
      </c>
      <c r="E92" s="13">
        <v>20</v>
      </c>
      <c r="F92" s="47">
        <f t="shared" si="5"/>
        <v>70</v>
      </c>
      <c r="G92" s="48"/>
      <c r="I92" s="88"/>
      <c r="J92" s="88"/>
      <c r="K92" s="88"/>
    </row>
    <row r="93" spans="2:11">
      <c r="B93" s="124"/>
      <c r="C93" s="11" t="s">
        <v>52</v>
      </c>
      <c r="D93" s="35">
        <v>80</v>
      </c>
      <c r="E93" s="13">
        <v>10</v>
      </c>
      <c r="F93" s="47">
        <f t="shared" si="5"/>
        <v>800</v>
      </c>
      <c r="G93" s="48"/>
      <c r="I93" s="88"/>
      <c r="J93" s="88"/>
      <c r="K93" s="88"/>
    </row>
    <row r="94" spans="2:11">
      <c r="B94" s="124"/>
      <c r="C94" s="11" t="s">
        <v>53</v>
      </c>
      <c r="D94" s="35">
        <v>15</v>
      </c>
      <c r="E94" s="13">
        <v>10</v>
      </c>
      <c r="F94" s="47">
        <f t="shared" si="5"/>
        <v>150</v>
      </c>
      <c r="G94" s="48"/>
      <c r="I94" s="88"/>
      <c r="J94" s="88"/>
      <c r="K94" s="88"/>
    </row>
    <row r="95" spans="2:11">
      <c r="B95" s="124"/>
      <c r="C95" s="11" t="s">
        <v>54</v>
      </c>
      <c r="D95" s="35">
        <v>25</v>
      </c>
      <c r="E95" s="13">
        <v>4</v>
      </c>
      <c r="F95" s="47">
        <f t="shared" si="5"/>
        <v>100</v>
      </c>
      <c r="G95" s="48"/>
      <c r="I95" s="88"/>
      <c r="J95" s="88"/>
      <c r="K95" s="88"/>
    </row>
    <row r="96" spans="2:11" ht="5.25" customHeight="1">
      <c r="B96" s="124"/>
      <c r="C96" s="4"/>
      <c r="D96" s="33"/>
      <c r="E96" s="10"/>
      <c r="F96" s="49"/>
      <c r="G96" s="48"/>
      <c r="I96" s="88"/>
      <c r="J96" s="88"/>
      <c r="K96" s="88"/>
    </row>
    <row r="97" spans="2:11">
      <c r="B97" s="124"/>
      <c r="C97" s="11" t="s">
        <v>62</v>
      </c>
      <c r="D97" s="35">
        <v>5</v>
      </c>
      <c r="E97" s="13">
        <v>100</v>
      </c>
      <c r="F97" s="47">
        <f t="shared" ref="F97:F134" si="6">D97*E97</f>
        <v>500</v>
      </c>
      <c r="G97" s="48"/>
      <c r="I97" s="88"/>
      <c r="J97" s="88"/>
      <c r="K97" s="88"/>
    </row>
    <row r="98" spans="2:11">
      <c r="B98" s="124"/>
      <c r="C98" s="11" t="s">
        <v>63</v>
      </c>
      <c r="D98" s="35">
        <v>15</v>
      </c>
      <c r="E98" s="13">
        <v>100</v>
      </c>
      <c r="F98" s="47">
        <f t="shared" si="6"/>
        <v>1500</v>
      </c>
      <c r="G98" s="48"/>
      <c r="I98" s="88"/>
      <c r="J98" s="88"/>
      <c r="K98" s="88"/>
    </row>
    <row r="99" spans="2:11">
      <c r="B99" s="124"/>
      <c r="C99" s="11" t="s">
        <v>64</v>
      </c>
      <c r="D99" s="35">
        <v>5</v>
      </c>
      <c r="E99" s="13">
        <v>100</v>
      </c>
      <c r="F99" s="47">
        <f t="shared" si="6"/>
        <v>500</v>
      </c>
      <c r="G99" s="48"/>
      <c r="I99" s="88"/>
      <c r="J99" s="88"/>
      <c r="K99" s="88"/>
    </row>
    <row r="100" spans="2:11">
      <c r="B100" s="124"/>
      <c r="C100" s="11" t="s">
        <v>65</v>
      </c>
      <c r="D100" s="35">
        <v>6</v>
      </c>
      <c r="E100" s="13">
        <v>30</v>
      </c>
      <c r="F100" s="47">
        <f t="shared" si="6"/>
        <v>180</v>
      </c>
      <c r="G100" s="48"/>
      <c r="I100" s="88"/>
      <c r="J100" s="88"/>
      <c r="K100" s="88"/>
    </row>
    <row r="101" spans="2:11">
      <c r="B101" s="124"/>
      <c r="C101" s="11" t="s">
        <v>66</v>
      </c>
      <c r="D101" s="35">
        <v>5</v>
      </c>
      <c r="E101" s="13">
        <v>30</v>
      </c>
      <c r="F101" s="47">
        <f t="shared" si="6"/>
        <v>150</v>
      </c>
      <c r="G101" s="48"/>
      <c r="I101" s="88"/>
      <c r="J101" s="88"/>
      <c r="K101" s="88"/>
    </row>
    <row r="102" spans="2:11">
      <c r="B102" s="124"/>
      <c r="C102" s="11" t="s">
        <v>67</v>
      </c>
      <c r="D102" s="35">
        <v>3</v>
      </c>
      <c r="E102" s="13">
        <v>100</v>
      </c>
      <c r="F102" s="47">
        <f t="shared" si="6"/>
        <v>300</v>
      </c>
      <c r="G102" s="48"/>
      <c r="I102" s="88"/>
      <c r="J102" s="88"/>
      <c r="K102" s="88"/>
    </row>
    <row r="103" spans="2:11">
      <c r="B103" s="124"/>
      <c r="C103" s="11" t="s">
        <v>68</v>
      </c>
      <c r="D103" s="35">
        <v>3</v>
      </c>
      <c r="E103" s="13">
        <v>100</v>
      </c>
      <c r="F103" s="47">
        <f t="shared" si="6"/>
        <v>300</v>
      </c>
      <c r="G103" s="48"/>
      <c r="I103" s="88"/>
      <c r="J103" s="88"/>
      <c r="K103" s="88"/>
    </row>
    <row r="104" spans="2:11">
      <c r="B104" s="124"/>
      <c r="C104" s="11" t="s">
        <v>69</v>
      </c>
      <c r="D104" s="35">
        <v>3</v>
      </c>
      <c r="E104" s="13">
        <v>100</v>
      </c>
      <c r="F104" s="47">
        <f t="shared" si="6"/>
        <v>300</v>
      </c>
      <c r="G104" s="48"/>
      <c r="I104" s="88"/>
      <c r="J104" s="88"/>
      <c r="K104" s="88"/>
    </row>
    <row r="105" spans="2:11">
      <c r="B105" s="124"/>
      <c r="C105" s="11" t="s">
        <v>70</v>
      </c>
      <c r="D105" s="35">
        <v>2</v>
      </c>
      <c r="E105" s="13">
        <v>100</v>
      </c>
      <c r="F105" s="47">
        <f t="shared" si="6"/>
        <v>200</v>
      </c>
      <c r="G105" s="48"/>
      <c r="I105" s="88"/>
      <c r="J105" s="88"/>
      <c r="K105" s="88"/>
    </row>
    <row r="106" spans="2:11" ht="5.25" customHeight="1">
      <c r="B106" s="124"/>
      <c r="C106" s="4" t="s">
        <v>24</v>
      </c>
      <c r="D106" s="33"/>
      <c r="E106" s="10"/>
      <c r="F106" s="49"/>
      <c r="G106" s="48"/>
      <c r="I106" s="88"/>
      <c r="J106" s="88"/>
      <c r="K106" s="88"/>
    </row>
    <row r="107" spans="2:11">
      <c r="B107" s="124"/>
      <c r="C107" s="11" t="s">
        <v>71</v>
      </c>
      <c r="D107" s="35">
        <v>5</v>
      </c>
      <c r="E107" s="13">
        <v>100</v>
      </c>
      <c r="F107" s="47">
        <f t="shared" si="6"/>
        <v>500</v>
      </c>
      <c r="G107" s="48"/>
      <c r="I107" s="88"/>
      <c r="J107" s="88"/>
      <c r="K107" s="88"/>
    </row>
    <row r="108" spans="2:11">
      <c r="B108" s="124"/>
      <c r="C108" s="11" t="s">
        <v>72</v>
      </c>
      <c r="D108" s="35">
        <v>5</v>
      </c>
      <c r="E108" s="13">
        <v>100</v>
      </c>
      <c r="F108" s="47">
        <f t="shared" si="6"/>
        <v>500</v>
      </c>
      <c r="G108" s="48"/>
      <c r="I108" s="88"/>
      <c r="J108" s="88"/>
      <c r="K108" s="88"/>
    </row>
    <row r="109" spans="2:11">
      <c r="B109" s="124"/>
      <c r="C109" s="11" t="s">
        <v>73</v>
      </c>
      <c r="D109" s="35">
        <v>5</v>
      </c>
      <c r="E109" s="13">
        <v>100</v>
      </c>
      <c r="F109" s="47">
        <f t="shared" si="6"/>
        <v>500</v>
      </c>
      <c r="G109" s="48"/>
      <c r="I109" s="88"/>
      <c r="J109" s="88"/>
      <c r="K109" s="88"/>
    </row>
    <row r="110" spans="2:11">
      <c r="B110" s="124"/>
      <c r="C110" s="4" t="s">
        <v>74</v>
      </c>
      <c r="D110" s="33">
        <v>15</v>
      </c>
      <c r="E110" s="10">
        <v>30</v>
      </c>
      <c r="F110" s="49">
        <f t="shared" si="6"/>
        <v>450</v>
      </c>
      <c r="G110" s="48"/>
      <c r="I110" s="88"/>
      <c r="J110" s="88"/>
      <c r="K110" s="88"/>
    </row>
    <row r="111" spans="2:11">
      <c r="B111" s="124"/>
      <c r="C111" s="4" t="s">
        <v>75</v>
      </c>
      <c r="D111" s="33">
        <v>15</v>
      </c>
      <c r="E111" s="10">
        <v>30</v>
      </c>
      <c r="F111" s="49">
        <f t="shared" si="6"/>
        <v>450</v>
      </c>
      <c r="G111" s="48"/>
      <c r="I111" s="88"/>
      <c r="J111" s="88"/>
      <c r="K111" s="88"/>
    </row>
    <row r="112" spans="2:11">
      <c r="B112" s="124"/>
      <c r="C112" s="4" t="s">
        <v>76</v>
      </c>
      <c r="D112" s="33">
        <v>25</v>
      </c>
      <c r="E112" s="10">
        <v>4</v>
      </c>
      <c r="F112" s="49">
        <f t="shared" si="6"/>
        <v>100</v>
      </c>
      <c r="G112" s="48"/>
      <c r="I112" s="88"/>
      <c r="J112" s="88"/>
      <c r="K112" s="88"/>
    </row>
    <row r="113" spans="2:11">
      <c r="B113" s="124"/>
      <c r="C113" s="4" t="s">
        <v>77</v>
      </c>
      <c r="D113" s="33">
        <v>7</v>
      </c>
      <c r="E113" s="10">
        <v>10</v>
      </c>
      <c r="F113" s="49">
        <f t="shared" si="6"/>
        <v>70</v>
      </c>
      <c r="G113" s="48"/>
      <c r="I113" s="88"/>
      <c r="J113" s="88"/>
      <c r="K113" s="88"/>
    </row>
    <row r="114" spans="2:11">
      <c r="B114" s="124"/>
      <c r="C114" s="11" t="s">
        <v>78</v>
      </c>
      <c r="D114" s="35">
        <v>1</v>
      </c>
      <c r="E114" s="13">
        <v>50</v>
      </c>
      <c r="F114" s="47">
        <f t="shared" si="6"/>
        <v>50</v>
      </c>
      <c r="G114" s="48"/>
      <c r="I114" s="88"/>
      <c r="J114" s="88"/>
      <c r="K114" s="88"/>
    </row>
    <row r="115" spans="2:11">
      <c r="B115" s="124"/>
      <c r="C115" s="4" t="s">
        <v>79</v>
      </c>
      <c r="D115" s="33">
        <v>15</v>
      </c>
      <c r="E115" s="10">
        <v>30</v>
      </c>
      <c r="F115" s="49">
        <f t="shared" si="6"/>
        <v>450</v>
      </c>
      <c r="G115" s="48"/>
      <c r="I115" s="88"/>
      <c r="J115" s="88"/>
      <c r="K115" s="88"/>
    </row>
    <row r="116" spans="2:11">
      <c r="B116" s="124"/>
      <c r="C116" s="11" t="s">
        <v>80</v>
      </c>
      <c r="D116" s="35">
        <v>2.5</v>
      </c>
      <c r="E116" s="13">
        <v>50</v>
      </c>
      <c r="F116" s="47">
        <f t="shared" si="6"/>
        <v>125</v>
      </c>
      <c r="G116" s="48"/>
      <c r="I116" s="88"/>
      <c r="J116" s="88"/>
      <c r="K116" s="88"/>
    </row>
    <row r="117" spans="2:11">
      <c r="B117" s="124"/>
      <c r="C117" s="11" t="s">
        <v>81</v>
      </c>
      <c r="D117" s="35">
        <v>2.5</v>
      </c>
      <c r="E117" s="13">
        <v>40</v>
      </c>
      <c r="F117" s="47">
        <f t="shared" si="6"/>
        <v>100</v>
      </c>
      <c r="G117" s="48"/>
      <c r="I117" s="88"/>
      <c r="J117" s="88"/>
      <c r="K117" s="88"/>
    </row>
    <row r="118" spans="2:11" ht="5.25" customHeight="1">
      <c r="B118" s="124"/>
      <c r="C118" s="4"/>
      <c r="D118" s="33"/>
      <c r="E118" s="10"/>
      <c r="F118" s="49"/>
      <c r="G118" s="48"/>
      <c r="I118" s="88"/>
      <c r="J118" s="88"/>
      <c r="K118" s="88"/>
    </row>
    <row r="119" spans="2:11">
      <c r="B119" s="124"/>
      <c r="C119" s="11" t="s">
        <v>82</v>
      </c>
      <c r="D119" s="35">
        <v>8</v>
      </c>
      <c r="E119" s="13">
        <v>100</v>
      </c>
      <c r="F119" s="47">
        <f t="shared" si="6"/>
        <v>800</v>
      </c>
      <c r="G119" s="48"/>
      <c r="I119" s="88"/>
      <c r="J119" s="88"/>
      <c r="K119" s="88"/>
    </row>
    <row r="120" spans="2:11">
      <c r="B120" s="124"/>
      <c r="C120" s="11" t="s">
        <v>83</v>
      </c>
      <c r="D120" s="35">
        <v>8</v>
      </c>
      <c r="E120" s="13">
        <v>100</v>
      </c>
      <c r="F120" s="47">
        <f t="shared" si="6"/>
        <v>800</v>
      </c>
      <c r="G120" s="48"/>
      <c r="I120" s="88"/>
      <c r="J120" s="88"/>
      <c r="K120" s="88"/>
    </row>
    <row r="121" spans="2:11">
      <c r="B121" s="124"/>
      <c r="C121" s="11" t="s">
        <v>96</v>
      </c>
      <c r="D121" s="35">
        <v>6</v>
      </c>
      <c r="E121" s="13">
        <v>100</v>
      </c>
      <c r="F121" s="47">
        <f t="shared" si="6"/>
        <v>600</v>
      </c>
      <c r="G121" s="48"/>
      <c r="I121" s="88"/>
      <c r="J121" s="88"/>
      <c r="K121" s="88"/>
    </row>
    <row r="122" spans="2:11">
      <c r="B122" s="124"/>
      <c r="C122" s="4" t="s">
        <v>84</v>
      </c>
      <c r="D122" s="33">
        <v>7</v>
      </c>
      <c r="E122" s="10">
        <v>50</v>
      </c>
      <c r="F122" s="49">
        <f t="shared" si="6"/>
        <v>350</v>
      </c>
      <c r="G122" s="48"/>
      <c r="I122" s="88"/>
      <c r="J122" s="88"/>
      <c r="K122" s="88"/>
    </row>
    <row r="123" spans="2:11">
      <c r="B123" s="124"/>
      <c r="C123" s="11" t="s">
        <v>85</v>
      </c>
      <c r="D123" s="35">
        <v>4</v>
      </c>
      <c r="E123" s="13">
        <v>25</v>
      </c>
      <c r="F123" s="47">
        <f t="shared" si="6"/>
        <v>100</v>
      </c>
      <c r="G123" s="48"/>
      <c r="I123" s="88"/>
      <c r="J123" s="88"/>
      <c r="K123" s="88"/>
    </row>
    <row r="124" spans="2:11">
      <c r="B124" s="124"/>
      <c r="C124" s="11" t="s">
        <v>86</v>
      </c>
      <c r="D124" s="35">
        <v>2</v>
      </c>
      <c r="E124" s="13">
        <v>100</v>
      </c>
      <c r="F124" s="47">
        <f t="shared" si="6"/>
        <v>200</v>
      </c>
      <c r="G124" s="48"/>
      <c r="I124" s="88"/>
      <c r="J124" s="88"/>
      <c r="K124" s="88"/>
    </row>
    <row r="125" spans="2:11">
      <c r="B125" s="124"/>
      <c r="C125" s="11" t="s">
        <v>87</v>
      </c>
      <c r="D125" s="35">
        <v>3</v>
      </c>
      <c r="E125" s="13">
        <v>25</v>
      </c>
      <c r="F125" s="47">
        <f t="shared" si="6"/>
        <v>75</v>
      </c>
      <c r="G125" s="48"/>
      <c r="I125" s="88"/>
      <c r="J125" s="88"/>
      <c r="K125" s="88"/>
    </row>
    <row r="126" spans="2:11">
      <c r="B126" s="124"/>
      <c r="C126" s="11" t="s">
        <v>88</v>
      </c>
      <c r="D126" s="35">
        <v>2</v>
      </c>
      <c r="E126" s="13">
        <v>100</v>
      </c>
      <c r="F126" s="47">
        <f t="shared" si="6"/>
        <v>200</v>
      </c>
      <c r="G126" s="48"/>
      <c r="I126" s="88"/>
      <c r="J126" s="88"/>
      <c r="K126" s="88"/>
    </row>
    <row r="127" spans="2:11">
      <c r="B127" s="124"/>
      <c r="C127" s="4" t="s">
        <v>89</v>
      </c>
      <c r="D127" s="33">
        <v>30</v>
      </c>
      <c r="E127" s="10">
        <v>6</v>
      </c>
      <c r="F127" s="50">
        <f t="shared" si="6"/>
        <v>180</v>
      </c>
      <c r="G127" s="48"/>
      <c r="I127" s="88"/>
      <c r="J127" s="88"/>
      <c r="K127" s="88"/>
    </row>
    <row r="128" spans="2:11">
      <c r="B128" s="21"/>
      <c r="C128" s="25"/>
      <c r="D128" s="42"/>
      <c r="E128" s="26"/>
      <c r="F128" s="62">
        <f>SUM(F89:F127)</f>
        <v>11945</v>
      </c>
      <c r="G128" s="47">
        <f>F126+F125+F124+F123+F121+F120+F119+F117+F116+F114+F109+F108+F107+F105+F104+F103+F102+F101+F100+F99+F98+F97+F95+F94+F93+F92+F91+F90+F89</f>
        <v>9895</v>
      </c>
      <c r="H128" s="56"/>
    </row>
    <row r="129" spans="2:11" ht="15" customHeight="1">
      <c r="B129" s="27"/>
      <c r="C129" s="25"/>
      <c r="D129" s="42"/>
      <c r="E129" s="26"/>
      <c r="F129" s="58"/>
      <c r="G129" s="57"/>
    </row>
    <row r="130" spans="2:11">
      <c r="B130" s="124" t="s">
        <v>111</v>
      </c>
      <c r="C130" s="4" t="s">
        <v>90</v>
      </c>
      <c r="D130" s="33">
        <v>60</v>
      </c>
      <c r="E130" s="10">
        <v>30</v>
      </c>
      <c r="F130" s="49">
        <f t="shared" si="6"/>
        <v>1800</v>
      </c>
      <c r="I130" s="88"/>
      <c r="J130" s="88"/>
      <c r="K130" s="88"/>
    </row>
    <row r="131" spans="2:11">
      <c r="B131" s="124"/>
      <c r="C131" s="4" t="s">
        <v>91</v>
      </c>
      <c r="D131" s="33">
        <v>60</v>
      </c>
      <c r="E131" s="10">
        <v>30</v>
      </c>
      <c r="F131" s="49">
        <f t="shared" si="6"/>
        <v>1800</v>
      </c>
      <c r="I131" s="88"/>
      <c r="J131" s="88"/>
      <c r="K131" s="88"/>
    </row>
    <row r="132" spans="2:11">
      <c r="B132" s="124"/>
      <c r="C132" s="4" t="s">
        <v>92</v>
      </c>
      <c r="D132" s="33">
        <v>10</v>
      </c>
      <c r="E132" s="10">
        <v>100</v>
      </c>
      <c r="F132" s="49">
        <f t="shared" si="6"/>
        <v>1000</v>
      </c>
      <c r="I132" s="88"/>
      <c r="J132" s="88"/>
      <c r="K132" s="88"/>
    </row>
    <row r="133" spans="2:11">
      <c r="B133" s="124"/>
      <c r="C133" s="4" t="s">
        <v>93</v>
      </c>
      <c r="D133" s="33">
        <v>5</v>
      </c>
      <c r="E133" s="10">
        <v>30</v>
      </c>
      <c r="F133" s="49">
        <f t="shared" si="6"/>
        <v>150</v>
      </c>
      <c r="I133" s="88"/>
      <c r="J133" s="88"/>
      <c r="K133" s="88"/>
    </row>
    <row r="134" spans="2:11">
      <c r="B134" s="124"/>
      <c r="C134" s="4" t="s">
        <v>94</v>
      </c>
      <c r="D134" s="33">
        <v>6</v>
      </c>
      <c r="E134" s="10">
        <v>30</v>
      </c>
      <c r="F134" s="50">
        <f t="shared" si="6"/>
        <v>180</v>
      </c>
      <c r="I134" s="88"/>
      <c r="J134" s="88"/>
      <c r="K134" s="88"/>
    </row>
    <row r="135" spans="2:11">
      <c r="C135" s="8" t="s">
        <v>24</v>
      </c>
      <c r="D135" s="9"/>
      <c r="E135" s="9"/>
      <c r="F135" s="55">
        <f>SUM(F130:F134)</f>
        <v>4930</v>
      </c>
      <c r="G135" s="64"/>
      <c r="H135" s="97"/>
    </row>
    <row r="137" spans="2:11">
      <c r="B137" s="71" t="s">
        <v>121</v>
      </c>
      <c r="C137" s="72"/>
      <c r="D137" s="72"/>
      <c r="E137" s="73"/>
      <c r="F137" s="63">
        <f>F135+F128+F87+F57+F44+F28</f>
        <v>66112.100000000006</v>
      </c>
      <c r="G137" s="64">
        <f>G135+G128+G87+G57+G44+G28</f>
        <v>50714.6</v>
      </c>
      <c r="H137" s="97"/>
    </row>
    <row r="141" spans="2:11" s="34" customFormat="1" ht="43.8" customHeight="1">
      <c r="B141" s="65"/>
      <c r="C141" s="67" t="s">
        <v>113</v>
      </c>
      <c r="D141" s="68"/>
      <c r="E141" s="68"/>
      <c r="F141" s="69"/>
      <c r="G141" s="46" t="s">
        <v>117</v>
      </c>
      <c r="H141" s="98"/>
      <c r="K141" s="102" t="s">
        <v>125</v>
      </c>
    </row>
    <row r="142" spans="2:11" ht="30" customHeight="1">
      <c r="B142" s="125" t="s">
        <v>118</v>
      </c>
      <c r="C142" s="125"/>
      <c r="D142" s="125"/>
      <c r="E142" s="125"/>
      <c r="F142" s="125"/>
      <c r="G142" s="70">
        <f>1161*1.21</f>
        <v>1404.81</v>
      </c>
      <c r="H142" s="99"/>
      <c r="I142" s="29"/>
      <c r="K142" s="88"/>
    </row>
    <row r="143" spans="2:11" ht="36" customHeight="1">
      <c r="B143" s="125" t="s">
        <v>130</v>
      </c>
      <c r="C143" s="125"/>
      <c r="D143" s="125"/>
      <c r="E143" s="125"/>
      <c r="F143" s="125"/>
      <c r="G143" s="70">
        <f>1550*1.21</f>
        <v>1875.5</v>
      </c>
      <c r="H143" s="99"/>
      <c r="I143" s="29"/>
      <c r="K143" s="88"/>
    </row>
    <row r="144" spans="2:11" ht="36.6" customHeight="1">
      <c r="B144" s="125" t="s">
        <v>119</v>
      </c>
      <c r="C144" s="125"/>
      <c r="D144" s="125"/>
      <c r="E144" s="125"/>
      <c r="F144" s="125"/>
      <c r="G144" s="70">
        <f>1250*1.21</f>
        <v>1512.5</v>
      </c>
      <c r="H144" s="99"/>
      <c r="I144" s="29"/>
      <c r="K144" s="88"/>
    </row>
    <row r="145" spans="2:11" ht="28.2" customHeight="1">
      <c r="B145" s="125" t="s">
        <v>120</v>
      </c>
      <c r="C145" s="125"/>
      <c r="D145" s="125"/>
      <c r="E145" s="125"/>
      <c r="F145" s="125"/>
      <c r="G145" s="70">
        <f>1050*1.21</f>
        <v>1270.5</v>
      </c>
      <c r="H145" s="99"/>
      <c r="I145" s="29"/>
      <c r="K145" s="88"/>
    </row>
    <row r="146" spans="2:11">
      <c r="B146" s="28"/>
      <c r="G146" s="57"/>
      <c r="I146" s="29"/>
    </row>
    <row r="147" spans="2:11">
      <c r="B147" s="71" t="s">
        <v>122</v>
      </c>
      <c r="C147" s="72"/>
      <c r="D147" s="72"/>
      <c r="E147" s="72"/>
      <c r="F147" s="74"/>
      <c r="G147" s="64">
        <f>SUM(G142:G146)</f>
        <v>6063.3099999999995</v>
      </c>
      <c r="H147" s="97"/>
      <c r="I147" s="29"/>
    </row>
    <row r="149" spans="2:11" ht="15" thickBot="1"/>
    <row r="150" spans="2:11" s="32" customFormat="1" ht="21.6" customHeight="1" thickBot="1">
      <c r="B150" s="75" t="s">
        <v>123</v>
      </c>
      <c r="C150" s="76"/>
      <c r="D150" s="76"/>
      <c r="E150" s="76"/>
      <c r="F150" s="78">
        <f>+F137+G147</f>
        <v>72175.41</v>
      </c>
      <c r="G150" s="77">
        <f>+G137+G147</f>
        <v>56777.909999999996</v>
      </c>
      <c r="H150" s="100"/>
      <c r="I150" s="103" t="s">
        <v>126</v>
      </c>
      <c r="J150" s="95"/>
      <c r="K150" s="104">
        <f>SUM(K18:K149)</f>
        <v>0</v>
      </c>
    </row>
    <row r="151" spans="2:11" ht="19.2" customHeight="1" thickBot="1">
      <c r="I151" s="120" t="s">
        <v>137</v>
      </c>
      <c r="J151" s="121"/>
      <c r="K151" s="122">
        <v>70000</v>
      </c>
    </row>
  </sheetData>
  <protectedRanges>
    <protectedRange password="CCD9" sqref="C1:M4 B1:B3" name="Rango1"/>
  </protectedRanges>
  <mergeCells count="19">
    <mergeCell ref="B46:B56"/>
    <mergeCell ref="B142:F142"/>
    <mergeCell ref="B143:F143"/>
    <mergeCell ref="B144:F144"/>
    <mergeCell ref="B145:F145"/>
    <mergeCell ref="D59:D63"/>
    <mergeCell ref="E59:E63"/>
    <mergeCell ref="F59:F63"/>
    <mergeCell ref="D74:D77"/>
    <mergeCell ref="E74:E77"/>
    <mergeCell ref="F74:F77"/>
    <mergeCell ref="B130:B134"/>
    <mergeCell ref="B59:B86"/>
    <mergeCell ref="B89:B127"/>
    <mergeCell ref="B6:K6"/>
    <mergeCell ref="B7:K7"/>
    <mergeCell ref="B8:K8"/>
    <mergeCell ref="B18:B27"/>
    <mergeCell ref="B30:B43"/>
  </mergeCells>
  <pageMargins left="0.70866141732283472" right="0.3" top="0.47244094488188981" bottom="0.55118110236220474" header="0.31496062992125984" footer="0.31496062992125984"/>
  <pageSetup paperSize="8" scale="89" orientation="portrait" r:id="rId1"/>
  <rowBreaks count="1" manualBreakCount="1">
    <brk id="77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4140625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414062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Hoja1!Àrea_d'impressió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jsala</dc:creator>
  <cp:lastModifiedBy>rmvila</cp:lastModifiedBy>
  <cp:lastPrinted>2021-07-29T13:02:13Z</cp:lastPrinted>
  <dcterms:created xsi:type="dcterms:W3CDTF">2020-10-05T09:19:02Z</dcterms:created>
  <dcterms:modified xsi:type="dcterms:W3CDTF">2021-09-16T11:07:15Z</dcterms:modified>
</cp:coreProperties>
</file>